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firstSheet="1" activeTab="1"/>
  </bookViews>
  <sheets>
    <sheet name="表3-1 新增地方政府一般债券情况表" sheetId="1" r:id="rId1"/>
    <sheet name="表3-1 新增地方政府专项债券情况表" sheetId="2" r:id="rId2"/>
    <sheet name="表3-2 新增地方政府一般债券资金收支情况表" sheetId="3" r:id="rId3"/>
    <sheet name="表3-2 新增地方政府专项债券资金收支情况表" sheetId="4" r:id="rId4"/>
  </sheets>
  <calcPr calcId="144525"/>
</workbook>
</file>

<file path=xl/sharedStrings.xml><?xml version="1.0" encoding="utf-8"?>
<sst xmlns="http://schemas.openxmlformats.org/spreadsheetml/2006/main" count="286" uniqueCount="143">
  <si>
    <t>DEBT_T_XXGK_CXZQSY</t>
  </si>
  <si>
    <t xml:space="preserve"> AND T.AD_CODE_GK=130109 AND T.SET_YEAR_GK=2022 AND T.ZWLB_ID=01</t>
  </si>
  <si>
    <t>债券存续期公开</t>
  </si>
  <si>
    <t>AD_CODE_GK#130109</t>
  </si>
  <si>
    <t>AD_CODE#130109</t>
  </si>
  <si>
    <t>SET_YEAR_GK#2022</t>
  </si>
  <si>
    <t>ad_name#130109 藁城区</t>
  </si>
  <si>
    <t>ZWLB_NAME#一般债券</t>
  </si>
  <si>
    <t>ZWLB_ID#01</t>
  </si>
  <si>
    <t>ZQ_NAME#</t>
  </si>
  <si>
    <t>ZQ_CODE#</t>
  </si>
  <si>
    <t>FXGM_AMT#</t>
  </si>
  <si>
    <t>SET_YEAR#</t>
  </si>
  <si>
    <t>FX_DATE#</t>
  </si>
  <si>
    <t>ZQ_RATE#</t>
  </si>
  <si>
    <t>ZQQX_NAME#</t>
  </si>
  <si>
    <t>XMZTZ#</t>
  </si>
  <si>
    <t>XMZTZ_ZQZJ#</t>
  </si>
  <si>
    <t>XMYTZ#</t>
  </si>
  <si>
    <t>XMYTZ_ZQZJ#</t>
  </si>
  <si>
    <t>REMARK#</t>
  </si>
  <si>
    <t>set_year#</t>
  </si>
  <si>
    <t>ZQ_ID#</t>
  </si>
  <si>
    <t>ZQQX_ID#</t>
  </si>
  <si>
    <t>表3-1</t>
  </si>
  <si>
    <t>2020年--2021年末130109 藁城区发行的新增地方政府一般债券情况表</t>
  </si>
  <si>
    <t>单位：亿元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</si>
  <si>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</si>
  <si>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</si>
  <si>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</si>
  <si>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</si>
  <si>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</si>
  <si>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</si>
  <si>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</si>
  <si>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</si>
  <si>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</si>
  <si>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</si>
  <si>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</si>
  <si>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</si>
  <si>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VALID#</t>
  </si>
  <si>
    <t>2020年河北省政府一般债券（二期）</t>
  </si>
  <si>
    <t>2005195</t>
  </si>
  <si>
    <t>一般债券</t>
  </si>
  <si>
    <t>2020</t>
  </si>
  <si>
    <t>2020-03-03</t>
  </si>
  <si>
    <t>3.66</t>
  </si>
  <si>
    <t>30年</t>
  </si>
  <si>
    <t>9DF8875F1F392333E053AB00200A0746</t>
  </si>
  <si>
    <t>2020年河北省政府一般债券（七期）</t>
  </si>
  <si>
    <t>2005720</t>
  </si>
  <si>
    <t>2020-07-31</t>
  </si>
  <si>
    <t>2.9</t>
  </si>
  <si>
    <t>5年</t>
  </si>
  <si>
    <t>ABA04D0D420A004DE053AB00200AA4BC</t>
  </si>
  <si>
    <t xml:space="preserve"> AND T.AD_CODE_GK=130109 AND T.SET_YEAR_GK=2022 AND T.ZWLB_ID=02</t>
  </si>
  <si>
    <t>ZWLB_NAME#专项债券</t>
  </si>
  <si>
    <t>ZWLB_ID#02</t>
  </si>
  <si>
    <t>XMZCLX#</t>
  </si>
  <si>
    <t>XMSY#</t>
  </si>
  <si>
    <t>2020年--2021年末130109 藁城区发行的新增地方政府专项债券情况表</t>
  </si>
  <si>
    <t>债券项目资产类型</t>
  </si>
  <si>
    <t>已取得项目收益</t>
  </si>
  <si>
    <t>2020年河北省民生事业专项债券（四期）-2020年河北省政府专项债券（十一期）</t>
  </si>
  <si>
    <t>2005200</t>
  </si>
  <si>
    <t>其他自平衡专项债券</t>
  </si>
  <si>
    <t>农林水利建设</t>
  </si>
  <si>
    <t>9E113D57D4B22337E053AB00200A83C0</t>
  </si>
  <si>
    <t>030</t>
  </si>
  <si>
    <t>2020年河北省民生事业专项债券（九期）-2020年河北省政府专项债券（二十四期）</t>
  </si>
  <si>
    <t>160927</t>
  </si>
  <si>
    <t>2020-09-14</t>
  </si>
  <si>
    <t>3.36</t>
  </si>
  <si>
    <t>10年</t>
  </si>
  <si>
    <t>AEC7B5187028F461E053AB00200AC4DB</t>
  </si>
  <si>
    <t>010</t>
  </si>
  <si>
    <t>2020年河北省民生事业专项债券（十三期）-2020年河北省政府专项债券（二十九期）</t>
  </si>
  <si>
    <t>2071021</t>
  </si>
  <si>
    <t>2020-10-22</t>
  </si>
  <si>
    <t>3.51</t>
  </si>
  <si>
    <t>7年</t>
  </si>
  <si>
    <t>AF00A161956E5B00E053AB00200A9DBB</t>
  </si>
  <si>
    <t>007</t>
  </si>
  <si>
    <t>2021年河北省市政和产业园区基础设施建设专项债券（二期）-2021年河北省政府专项债券（六期）</t>
  </si>
  <si>
    <t>2105319</t>
  </si>
  <si>
    <t>2021</t>
  </si>
  <si>
    <t>2021-06-15</t>
  </si>
  <si>
    <t>C4C97E082B8C23F7E053AB00200A714C</t>
  </si>
  <si>
    <t>2021年河北省高质量发展专项债券（六期）-2021年河北省政府专项债券（二十四期）</t>
  </si>
  <si>
    <t>2105749</t>
  </si>
  <si>
    <t>2021-08-25</t>
  </si>
  <si>
    <t>2.85</t>
  </si>
  <si>
    <t>CA5EC8A36F1E4BFCE053AB00200A1DE5</t>
  </si>
  <si>
    <t>005</t>
  </si>
  <si>
    <t>2021年河北省高质量发展专项债券（十期）-2021年河北省政府专项债券（三十一期）</t>
  </si>
  <si>
    <t>173838</t>
  </si>
  <si>
    <t>2021-09-30</t>
  </si>
  <si>
    <t>2.87</t>
  </si>
  <si>
    <t>CD30FBC48EF837EEE053AB00200AD456</t>
  </si>
  <si>
    <t>2021年河北省高质量发展专项债券（十六期）-2021年河北省政府专项债券（四十一期）</t>
  </si>
  <si>
    <t>2171162</t>
  </si>
  <si>
    <t>2021-10-29</t>
  </si>
  <si>
    <t>3</t>
  </si>
  <si>
    <t>CF78C2277F5E7EB6E053AB00200AF6D7</t>
  </si>
  <si>
    <t>2021年河北省高质量发展专项债券（十八期）-2021年河北省政府专项债券（四十三期）</t>
  </si>
  <si>
    <t>2171164</t>
  </si>
  <si>
    <t>3.49</t>
  </si>
  <si>
    <t>15年</t>
  </si>
  <si>
    <t>CF78C78EF4C07EABE053AB00200ADEBF</t>
  </si>
  <si>
    <t>015</t>
  </si>
  <si>
    <t>DEBT_T_XXGK_CXSRZC</t>
  </si>
  <si>
    <t xml:space="preserve"> AND T.AD_CODE_GK=130109 AND T.SET_YEAR_GK=2022 AND T.ZWLB_ID='01'</t>
  </si>
  <si>
    <t>AD_NAME#130109 藁城区</t>
  </si>
  <si>
    <t>SET_YEAR#2022</t>
  </si>
  <si>
    <t>SR_AMT#</t>
  </si>
  <si>
    <t>GNFL_NAME#</t>
  </si>
  <si>
    <t>ZC_AMT#</t>
  </si>
  <si>
    <t>GNFL_CODE#</t>
  </si>
  <si>
    <t>表3-2</t>
  </si>
  <si>
    <t>2020年--2021年末130109 藁城区发行的新增地方政府一般债券资金收支情况表</t>
  </si>
  <si>
    <t>序号</t>
  </si>
  <si>
    <t>2020年--2021年末新增一般债券资金收入</t>
  </si>
  <si>
    <t>2020年--2021年末新增一般债券资金安排的支出</t>
  </si>
  <si>
    <t>金额</t>
  </si>
  <si>
    <t>支出功能分类</t>
  </si>
  <si>
    <t>合计</t>
  </si>
  <si>
    <t>2ad3ba1cb1343d01c74d318a423b4f6d</t>
  </si>
  <si>
    <t>213农林水支出</t>
  </si>
  <si>
    <t>205</t>
  </si>
  <si>
    <t>9DF8875F20012333E053AB00200A0746</t>
  </si>
  <si>
    <t>212</t>
  </si>
  <si>
    <t xml:space="preserve"> AND T.AD_CODE_GK=130109 AND T.SET_YEAR_GK=2022 AND T.ZWLB_ID='02'</t>
  </si>
  <si>
    <t>2020年--2021年末130109 藁城区发行的新增地方政府专项债券资金收支情况表</t>
  </si>
  <si>
    <t>2020年--2021年末新增专项债券资金收入</t>
  </si>
  <si>
    <t>2020年--2021年末新增专项债券资金安排的支出</t>
  </si>
  <si>
    <t>9E0096430F1C232FE053AB00200A032F</t>
  </si>
  <si>
    <t>229其他支出</t>
  </si>
  <si>
    <t>9E113D57D4D42337E053AB00200A83C0</t>
  </si>
  <si>
    <t>9DF8875F1F4B2333E053AB00200A0746</t>
  </si>
  <si>
    <t>fea3b717c134653ddad6382686b0c7be</t>
  </si>
  <si>
    <t>9E113D57D4D72337E053AB00200A83C0</t>
  </si>
  <si>
    <t>9B3B6F447ACB3B4CE053AB00200A263C</t>
  </si>
  <si>
    <t>d9bb4bb1f134653ddbf6b60b195190e6</t>
  </si>
  <si>
    <t>1b0b6df4c134653ddad638f971c92849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</si>
</sst>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5"/>
      <name val="微软雅黑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</fills>
  <borders count="32">
    <border>
      <left/>
      <right/>
      <top/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1" fillId="9" borderId="26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13" borderId="27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25" applyNumberFormat="0" applyFill="0" applyAlignment="0" applyProtection="0">
      <alignment vertical="center"/>
    </xf>
    <xf numFmtId="0" fontId="19" fillId="0" borderId="25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6" fillId="0" borderId="28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21" borderId="29" applyNumberFormat="0" applyAlignment="0" applyProtection="0">
      <alignment vertical="center"/>
    </xf>
    <xf numFmtId="0" fontId="21" fillId="21" borderId="26" applyNumberFormat="0" applyAlignment="0" applyProtection="0">
      <alignment vertical="center"/>
    </xf>
    <xf numFmtId="0" fontId="22" fillId="22" borderId="30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0" borderId="24" applyNumberFormat="0" applyFill="0" applyAlignment="0" applyProtection="0">
      <alignment vertical="center"/>
    </xf>
    <xf numFmtId="0" fontId="23" fillId="0" borderId="3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38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4" fontId="4" fillId="0" borderId="7" xfId="0" applyNumberFormat="1" applyFont="1" applyBorder="1" applyAlignment="1">
      <alignment horizontal="right" vertical="center" wrapText="1"/>
    </xf>
    <xf numFmtId="0" fontId="1" fillId="0" borderId="8" xfId="0" applyFont="1" applyBorder="1" applyAlignment="1">
      <alignment vertical="center" wrapText="1"/>
    </xf>
    <xf numFmtId="4" fontId="4" fillId="0" borderId="9" xfId="0" applyNumberFormat="1" applyFont="1" applyBorder="1" applyAlignment="1">
      <alignment horizontal="right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 wrapText="1"/>
    </xf>
    <xf numFmtId="4" fontId="4" fillId="0" borderId="10" xfId="0" applyNumberFormat="1" applyFont="1" applyBorder="1" applyAlignment="1">
      <alignment horizontal="righ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4" fontId="4" fillId="0" borderId="13" xfId="0" applyNumberFormat="1" applyFont="1" applyBorder="1" applyAlignment="1">
      <alignment horizontal="right" vertical="center" wrapText="1"/>
    </xf>
    <xf numFmtId="4" fontId="4" fillId="0" borderId="11" xfId="0" applyNumberFormat="1" applyFont="1" applyBorder="1" applyAlignment="1">
      <alignment horizontal="right" vertical="center" wrapText="1"/>
    </xf>
    <xf numFmtId="4" fontId="4" fillId="0" borderId="14" xfId="0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horizontal="left" vertical="center" wrapText="1"/>
    </xf>
    <xf numFmtId="4" fontId="4" fillId="0" borderId="7" xfId="0" applyNumberFormat="1" applyFont="1" applyFill="1" applyBorder="1" applyAlignment="1">
      <alignment horizontal="right" vertical="center" wrapText="1"/>
    </xf>
    <xf numFmtId="0" fontId="4" fillId="0" borderId="7" xfId="0" applyFont="1" applyFill="1" applyBorder="1" applyAlignment="1">
      <alignment horizontal="right" vertical="center" wrapText="1"/>
    </xf>
    <xf numFmtId="0" fontId="3" fillId="0" borderId="19" xfId="0" applyFont="1" applyBorder="1" applyAlignment="1">
      <alignment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vertical="center" wrapText="1"/>
    </xf>
    <xf numFmtId="0" fontId="4" fillId="0" borderId="23" xfId="0" applyFont="1" applyFill="1" applyBorder="1" applyAlignment="1">
      <alignment vertical="center" wrapText="1"/>
    </xf>
    <xf numFmtId="0" fontId="4" fillId="0" borderId="23" xfId="0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"/>
  <sheetViews>
    <sheetView workbookViewId="0">
      <pane xSplit="2" ySplit="8" topLeftCell="D9" activePane="bottomRight" state="frozen"/>
      <selection/>
      <selection pane="topRight"/>
      <selection pane="bottomLeft"/>
      <selection pane="bottomRight" activeCell="I21" sqref="I21"/>
    </sheetView>
  </sheetViews>
  <sheetFormatPr defaultColWidth="10" defaultRowHeight="13.5"/>
  <cols>
    <col min="1" max="1" width="9" hidden="1"/>
    <col min="2" max="2" width="37.45" customWidth="1"/>
    <col min="3" max="3" width="23.475" customWidth="1"/>
    <col min="4" max="4" width="15.7416666666667" customWidth="1"/>
    <col min="5" max="5" width="19.4083333333333" customWidth="1"/>
    <col min="6" max="6" width="9" hidden="1"/>
    <col min="7" max="7" width="20.7583333333333" customWidth="1"/>
    <col min="8" max="8" width="13.5666666666667" customWidth="1"/>
    <col min="9" max="9" width="12.35" customWidth="1"/>
    <col min="10" max="10" width="20.5166666666667" customWidth="1"/>
    <col min="11" max="11" width="20.4916666666667" customWidth="1"/>
    <col min="12" max="12" width="20.5166666666667" customWidth="1"/>
    <col min="13" max="13" width="20.4916666666667" customWidth="1"/>
    <col min="14" max="14" width="9.76666666666667" customWidth="1"/>
    <col min="15" max="17" width="9" hidden="1"/>
    <col min="18" max="18" width="9.76666666666667" customWidth="1"/>
  </cols>
  <sheetData>
    <row r="1" ht="33.75" hidden="1" spans="1:4">
      <c r="A1" s="1">
        <v>0</v>
      </c>
      <c r="B1" s="1" t="s">
        <v>0</v>
      </c>
      <c r="C1" s="1" t="s">
        <v>1</v>
      </c>
      <c r="D1" s="1" t="s">
        <v>2</v>
      </c>
    </row>
    <row r="2" ht="22.5" hidden="1" spans="1:7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</row>
    <row r="3" hidden="1" spans="1:17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16</v>
      </c>
      <c r="K3" s="1" t="s">
        <v>17</v>
      </c>
      <c r="L3" s="1" t="s">
        <v>18</v>
      </c>
      <c r="M3" s="1" t="s">
        <v>19</v>
      </c>
      <c r="N3" s="1" t="s">
        <v>20</v>
      </c>
      <c r="O3" s="1" t="s">
        <v>21</v>
      </c>
      <c r="P3" s="1" t="s">
        <v>22</v>
      </c>
      <c r="Q3" s="1" t="s">
        <v>23</v>
      </c>
    </row>
    <row r="4" ht="14.3" customHeight="1" spans="1:2">
      <c r="A4" s="1">
        <v>0</v>
      </c>
      <c r="B4" s="1" t="s">
        <v>24</v>
      </c>
    </row>
    <row r="5" ht="27.85" customHeight="1" spans="1:14">
      <c r="A5" s="1">
        <v>0</v>
      </c>
      <c r="B5" s="2" t="s">
        <v>25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4.3" customHeight="1" spans="1:14">
      <c r="A6" s="1">
        <v>0</v>
      </c>
      <c r="B6" s="1"/>
      <c r="C6" s="1"/>
      <c r="D6" s="1"/>
      <c r="E6" s="1"/>
      <c r="G6" s="1"/>
      <c r="H6" s="1"/>
      <c r="I6" s="1"/>
      <c r="K6" s="1"/>
      <c r="L6" s="1"/>
      <c r="M6" s="1"/>
      <c r="N6" s="1" t="s">
        <v>26</v>
      </c>
    </row>
    <row r="7" ht="18.05" customHeight="1" spans="1:14">
      <c r="A7" s="1">
        <v>0</v>
      </c>
      <c r="B7" s="24"/>
      <c r="C7" s="25" t="s">
        <v>27</v>
      </c>
      <c r="D7" s="25"/>
      <c r="E7" s="25"/>
      <c r="F7" s="25"/>
      <c r="G7" s="25"/>
      <c r="H7" s="25"/>
      <c r="I7" s="25"/>
      <c r="J7" s="33" t="s">
        <v>28</v>
      </c>
      <c r="K7" s="33"/>
      <c r="L7" s="34" t="s">
        <v>29</v>
      </c>
      <c r="M7" s="34"/>
      <c r="N7" s="35" t="s">
        <v>30</v>
      </c>
    </row>
    <row r="8" ht="27.1" customHeight="1" spans="1:14">
      <c r="A8" s="1">
        <v>0</v>
      </c>
      <c r="B8" s="26" t="s">
        <v>31</v>
      </c>
      <c r="C8" s="27" t="s">
        <v>32</v>
      </c>
      <c r="D8" s="27" t="s">
        <v>33</v>
      </c>
      <c r="E8" s="27" t="s">
        <v>34</v>
      </c>
      <c r="G8" s="27" t="s">
        <v>35</v>
      </c>
      <c r="H8" s="27" t="s">
        <v>36</v>
      </c>
      <c r="I8" s="27" t="s">
        <v>37</v>
      </c>
      <c r="J8" s="7"/>
      <c r="K8" s="27" t="s">
        <v>38</v>
      </c>
      <c r="L8" s="7"/>
      <c r="M8" s="27" t="s">
        <v>38</v>
      </c>
      <c r="N8" s="35"/>
    </row>
    <row r="9" s="23" customFormat="1" ht="14.3" customHeight="1" spans="1:17">
      <c r="A9" s="28" t="s">
        <v>39</v>
      </c>
      <c r="B9" s="29" t="s">
        <v>40</v>
      </c>
      <c r="C9" s="29" t="s">
        <v>41</v>
      </c>
      <c r="D9" s="29" t="s">
        <v>42</v>
      </c>
      <c r="E9" s="30">
        <v>0.31</v>
      </c>
      <c r="F9" s="28" t="s">
        <v>43</v>
      </c>
      <c r="G9" s="29" t="s">
        <v>44</v>
      </c>
      <c r="H9" s="31" t="s">
        <v>45</v>
      </c>
      <c r="I9" s="29" t="s">
        <v>46</v>
      </c>
      <c r="J9" s="30">
        <v>19.689636</v>
      </c>
      <c r="K9" s="30">
        <v>5.71</v>
      </c>
      <c r="L9" s="30">
        <f>5.71+0.002</f>
        <v>5.712</v>
      </c>
      <c r="M9" s="30">
        <v>5.71</v>
      </c>
      <c r="N9" s="37"/>
      <c r="O9" s="28" t="s">
        <v>43</v>
      </c>
      <c r="P9" s="28" t="s">
        <v>47</v>
      </c>
      <c r="Q9" s="28"/>
    </row>
    <row r="10" s="23" customFormat="1" ht="14.3" customHeight="1" spans="1:17">
      <c r="A10" s="28" t="s">
        <v>39</v>
      </c>
      <c r="B10" s="29" t="s">
        <v>48</v>
      </c>
      <c r="C10" s="29" t="s">
        <v>49</v>
      </c>
      <c r="D10" s="29" t="s">
        <v>42</v>
      </c>
      <c r="E10" s="30">
        <v>0.4</v>
      </c>
      <c r="F10" s="28" t="s">
        <v>43</v>
      </c>
      <c r="G10" s="29" t="s">
        <v>50</v>
      </c>
      <c r="H10" s="31" t="s">
        <v>51</v>
      </c>
      <c r="I10" s="29" t="s">
        <v>52</v>
      </c>
      <c r="J10" s="30">
        <v>19.689636</v>
      </c>
      <c r="K10" s="30">
        <v>5.71</v>
      </c>
      <c r="L10" s="30">
        <f>5.71+0.002</f>
        <v>5.712</v>
      </c>
      <c r="M10" s="30">
        <v>5.71</v>
      </c>
      <c r="N10" s="37"/>
      <c r="O10" s="28" t="s">
        <v>43</v>
      </c>
      <c r="P10" s="28" t="s">
        <v>53</v>
      </c>
      <c r="Q10" s="28"/>
    </row>
  </sheetData>
  <mergeCells count="5">
    <mergeCell ref="B5:N5"/>
    <mergeCell ref="C7:I7"/>
    <mergeCell ref="J7:K7"/>
    <mergeCell ref="L7:M7"/>
    <mergeCell ref="N7:N8"/>
  </mergeCells>
  <pageMargins left="0.39300000667572" right="0.39300000667572" top="0.39300000667572" bottom="0.39300000667572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6"/>
  <sheetViews>
    <sheetView tabSelected="1" workbookViewId="0">
      <pane xSplit="2" ySplit="8" topLeftCell="C9" activePane="bottomRight" state="frozen"/>
      <selection/>
      <selection pane="topRight"/>
      <selection pane="bottomLeft"/>
      <selection pane="bottomRight" activeCell="M9" sqref="M9"/>
    </sheetView>
  </sheetViews>
  <sheetFormatPr defaultColWidth="10" defaultRowHeight="13.5"/>
  <cols>
    <col min="1" max="1" width="9" hidden="1"/>
    <col min="2" max="2" width="37.45" customWidth="1"/>
    <col min="3" max="3" width="23.475" customWidth="1"/>
    <col min="4" max="4" width="20.4916666666667" customWidth="1"/>
    <col min="5" max="5" width="19.4083333333333" customWidth="1"/>
    <col min="6" max="6" width="9" hidden="1"/>
    <col min="7" max="7" width="20.7583333333333" customWidth="1"/>
    <col min="8" max="8" width="13.5666666666667" customWidth="1"/>
    <col min="9" max="9" width="12.35" customWidth="1"/>
    <col min="10" max="11" width="20.5166666666667" customWidth="1"/>
    <col min="12" max="12" width="20.4916666666667" customWidth="1"/>
    <col min="13" max="13" width="20.5166666666667" customWidth="1"/>
    <col min="14" max="14" width="20.4916666666667" customWidth="1"/>
    <col min="15" max="15" width="16.0083333333333" customWidth="1"/>
    <col min="16" max="16" width="9.76666666666667" customWidth="1"/>
    <col min="17" max="19" width="9" hidden="1"/>
    <col min="20" max="20" width="9.76666666666667" customWidth="1"/>
  </cols>
  <sheetData>
    <row r="1" ht="33.75" hidden="1" spans="1:3">
      <c r="A1" s="1">
        <v>0</v>
      </c>
      <c r="B1" s="1" t="s">
        <v>0</v>
      </c>
      <c r="C1" s="1" t="s">
        <v>54</v>
      </c>
    </row>
    <row r="2" ht="22.5" hidden="1" spans="1:9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55</v>
      </c>
      <c r="G2" s="1" t="s">
        <v>56</v>
      </c>
      <c r="H2" s="1"/>
      <c r="I2" s="1"/>
    </row>
    <row r="3" hidden="1" spans="1:19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57</v>
      </c>
      <c r="K3" s="1" t="s">
        <v>16</v>
      </c>
      <c r="L3" s="1" t="s">
        <v>17</v>
      </c>
      <c r="M3" s="1" t="s">
        <v>18</v>
      </c>
      <c r="N3" s="1" t="s">
        <v>19</v>
      </c>
      <c r="O3" s="1" t="s">
        <v>58</v>
      </c>
      <c r="P3" s="1" t="s">
        <v>20</v>
      </c>
      <c r="Q3" s="1" t="s">
        <v>21</v>
      </c>
      <c r="R3" s="1" t="s">
        <v>22</v>
      </c>
      <c r="S3" s="1" t="s">
        <v>23</v>
      </c>
    </row>
    <row r="4" ht="14.3" customHeight="1" spans="1:2">
      <c r="A4" s="1">
        <v>0</v>
      </c>
      <c r="B4" s="1" t="s">
        <v>24</v>
      </c>
    </row>
    <row r="5" ht="27.85" customHeight="1" spans="1:16">
      <c r="A5" s="1">
        <v>0</v>
      </c>
      <c r="B5" s="2" t="s">
        <v>59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ht="14.3" customHeight="1" spans="1:16">
      <c r="A6" s="1">
        <v>0</v>
      </c>
      <c r="B6" s="1"/>
      <c r="C6" s="1"/>
      <c r="D6" s="1"/>
      <c r="E6" s="1"/>
      <c r="G6" s="1"/>
      <c r="H6" s="1"/>
      <c r="I6" s="1"/>
      <c r="L6" s="1"/>
      <c r="M6" s="1"/>
      <c r="N6" s="1"/>
      <c r="P6" s="1" t="s">
        <v>26</v>
      </c>
    </row>
    <row r="7" ht="18.05" customHeight="1" spans="1:16">
      <c r="A7" s="1">
        <v>0</v>
      </c>
      <c r="B7" s="24"/>
      <c r="C7" s="25" t="s">
        <v>27</v>
      </c>
      <c r="D7" s="25"/>
      <c r="E7" s="25"/>
      <c r="F7" s="25"/>
      <c r="G7" s="25"/>
      <c r="H7" s="25"/>
      <c r="I7" s="25"/>
      <c r="J7" s="32" t="s">
        <v>60</v>
      </c>
      <c r="K7" s="33" t="s">
        <v>28</v>
      </c>
      <c r="L7" s="33"/>
      <c r="M7" s="34" t="s">
        <v>29</v>
      </c>
      <c r="N7" s="34"/>
      <c r="O7" s="32" t="s">
        <v>61</v>
      </c>
      <c r="P7" s="35" t="s">
        <v>30</v>
      </c>
    </row>
    <row r="8" ht="27.1" customHeight="1" spans="1:16">
      <c r="A8" s="1">
        <v>0</v>
      </c>
      <c r="B8" s="26" t="s">
        <v>31</v>
      </c>
      <c r="C8" s="27" t="s">
        <v>32</v>
      </c>
      <c r="D8" s="27" t="s">
        <v>33</v>
      </c>
      <c r="E8" s="27" t="s">
        <v>34</v>
      </c>
      <c r="G8" s="27" t="s">
        <v>35</v>
      </c>
      <c r="H8" s="27" t="s">
        <v>36</v>
      </c>
      <c r="I8" s="27" t="s">
        <v>37</v>
      </c>
      <c r="J8" s="32"/>
      <c r="K8" s="7"/>
      <c r="L8" s="27" t="s">
        <v>38</v>
      </c>
      <c r="M8" s="7"/>
      <c r="N8" s="27" t="s">
        <v>38</v>
      </c>
      <c r="O8" s="32"/>
      <c r="P8" s="35"/>
    </row>
    <row r="9" s="23" customFormat="1" ht="40.7" customHeight="1" spans="1:19">
      <c r="A9" s="28" t="s">
        <v>39</v>
      </c>
      <c r="B9" s="29" t="s">
        <v>62</v>
      </c>
      <c r="C9" s="29" t="s">
        <v>63</v>
      </c>
      <c r="D9" s="29" t="s">
        <v>64</v>
      </c>
      <c r="E9" s="30">
        <v>7.96</v>
      </c>
      <c r="F9" s="28" t="s">
        <v>43</v>
      </c>
      <c r="G9" s="29" t="s">
        <v>44</v>
      </c>
      <c r="H9" s="31" t="s">
        <v>45</v>
      </c>
      <c r="I9" s="29" t="s">
        <v>46</v>
      </c>
      <c r="J9" s="36" t="s">
        <v>65</v>
      </c>
      <c r="K9" s="30">
        <v>6.46</v>
      </c>
      <c r="L9" s="30">
        <v>6.46</v>
      </c>
      <c r="M9" s="30">
        <v>6.46</v>
      </c>
      <c r="N9" s="30">
        <v>6.46</v>
      </c>
      <c r="O9" s="30">
        <v>0</v>
      </c>
      <c r="P9" s="37"/>
      <c r="Q9" s="28" t="s">
        <v>43</v>
      </c>
      <c r="R9" s="28" t="s">
        <v>66</v>
      </c>
      <c r="S9" s="28" t="s">
        <v>67</v>
      </c>
    </row>
    <row r="10" s="23" customFormat="1" ht="40.7" customHeight="1" spans="1:19">
      <c r="A10" s="28" t="s">
        <v>39</v>
      </c>
      <c r="B10" s="29" t="s">
        <v>68</v>
      </c>
      <c r="C10" s="29" t="s">
        <v>69</v>
      </c>
      <c r="D10" s="29" t="s">
        <v>64</v>
      </c>
      <c r="E10" s="30">
        <v>8.77</v>
      </c>
      <c r="F10" s="28" t="s">
        <v>43</v>
      </c>
      <c r="G10" s="29" t="s">
        <v>70</v>
      </c>
      <c r="H10" s="31" t="s">
        <v>71</v>
      </c>
      <c r="I10" s="29" t="s">
        <v>72</v>
      </c>
      <c r="J10" s="36" t="s">
        <v>65</v>
      </c>
      <c r="K10" s="30">
        <v>14.8978</v>
      </c>
      <c r="L10" s="30">
        <f t="shared" ref="L10:N10" si="0">1.85+2.8+2.4+0.4</f>
        <v>7.45</v>
      </c>
      <c r="M10" s="30">
        <f>1.85+2.8+2.4+0.4+0.31597906</f>
        <v>7.76597906</v>
      </c>
      <c r="N10" s="30">
        <f t="shared" si="0"/>
        <v>7.45</v>
      </c>
      <c r="O10" s="30">
        <v>0</v>
      </c>
      <c r="P10" s="37"/>
      <c r="Q10" s="28" t="s">
        <v>43</v>
      </c>
      <c r="R10" s="28" t="s">
        <v>73</v>
      </c>
      <c r="S10" s="28" t="s">
        <v>74</v>
      </c>
    </row>
    <row r="11" s="23" customFormat="1" ht="40.7" customHeight="1" spans="1:19">
      <c r="A11" s="28" t="s">
        <v>39</v>
      </c>
      <c r="B11" s="29" t="s">
        <v>75</v>
      </c>
      <c r="C11" s="29" t="s">
        <v>76</v>
      </c>
      <c r="D11" s="29" t="s">
        <v>64</v>
      </c>
      <c r="E11" s="30">
        <v>3.41</v>
      </c>
      <c r="F11" s="28" t="s">
        <v>43</v>
      </c>
      <c r="G11" s="29" t="s">
        <v>77</v>
      </c>
      <c r="H11" s="31" t="s">
        <v>78</v>
      </c>
      <c r="I11" s="29" t="s">
        <v>79</v>
      </c>
      <c r="J11" s="36" t="s">
        <v>65</v>
      </c>
      <c r="K11" s="30">
        <v>14.0131</v>
      </c>
      <c r="L11" s="30">
        <f t="shared" ref="L11:N11" si="1">3+1.2+2.65</f>
        <v>6.85</v>
      </c>
      <c r="M11" s="30">
        <f>3+1.2+2.65+0.31597906</f>
        <v>7.16597906</v>
      </c>
      <c r="N11" s="30">
        <f t="shared" si="1"/>
        <v>6.85</v>
      </c>
      <c r="O11" s="30">
        <v>0</v>
      </c>
      <c r="P11" s="37"/>
      <c r="Q11" s="28" t="s">
        <v>43</v>
      </c>
      <c r="R11" s="28" t="s">
        <v>80</v>
      </c>
      <c r="S11" s="28" t="s">
        <v>81</v>
      </c>
    </row>
    <row r="12" s="23" customFormat="1" ht="40.7" customHeight="1" spans="1:19">
      <c r="A12" s="28" t="s">
        <v>39</v>
      </c>
      <c r="B12" s="29" t="s">
        <v>82</v>
      </c>
      <c r="C12" s="29" t="s">
        <v>83</v>
      </c>
      <c r="D12" s="29" t="s">
        <v>64</v>
      </c>
      <c r="E12" s="30">
        <v>4.4</v>
      </c>
      <c r="F12" s="28" t="s">
        <v>84</v>
      </c>
      <c r="G12" s="29" t="s">
        <v>85</v>
      </c>
      <c r="H12" s="31" t="s">
        <v>71</v>
      </c>
      <c r="I12" s="29" t="s">
        <v>72</v>
      </c>
      <c r="J12" s="36" t="s">
        <v>65</v>
      </c>
      <c r="K12" s="30">
        <v>0.8847</v>
      </c>
      <c r="L12" s="30">
        <v>0.6</v>
      </c>
      <c r="M12" s="30">
        <v>0.6</v>
      </c>
      <c r="N12" s="30">
        <v>0.6</v>
      </c>
      <c r="O12" s="30">
        <v>0</v>
      </c>
      <c r="P12" s="37"/>
      <c r="Q12" s="28" t="s">
        <v>84</v>
      </c>
      <c r="R12" s="28" t="s">
        <v>86</v>
      </c>
      <c r="S12" s="28" t="s">
        <v>74</v>
      </c>
    </row>
    <row r="13" s="23" customFormat="1" ht="40.7" customHeight="1" spans="1:19">
      <c r="A13" s="28" t="s">
        <v>39</v>
      </c>
      <c r="B13" s="29" t="s">
        <v>87</v>
      </c>
      <c r="C13" s="29" t="s">
        <v>88</v>
      </c>
      <c r="D13" s="29" t="s">
        <v>64</v>
      </c>
      <c r="E13" s="30">
        <v>2.9</v>
      </c>
      <c r="F13" s="28" t="s">
        <v>84</v>
      </c>
      <c r="G13" s="29" t="s">
        <v>89</v>
      </c>
      <c r="H13" s="31" t="s">
        <v>90</v>
      </c>
      <c r="I13" s="29" t="s">
        <v>52</v>
      </c>
      <c r="J13" s="36" t="s">
        <v>65</v>
      </c>
      <c r="K13" s="30">
        <v>3.9565</v>
      </c>
      <c r="L13" s="30">
        <f t="shared" ref="L13:N13" si="2">0.4+2.65</f>
        <v>3.05</v>
      </c>
      <c r="M13" s="30">
        <f>0.4+2.65+0.31597906</f>
        <v>3.36597906</v>
      </c>
      <c r="N13" s="30">
        <f t="shared" si="2"/>
        <v>3.05</v>
      </c>
      <c r="O13" s="30">
        <v>0</v>
      </c>
      <c r="P13" s="37"/>
      <c r="Q13" s="28" t="s">
        <v>84</v>
      </c>
      <c r="R13" s="28" t="s">
        <v>91</v>
      </c>
      <c r="S13" s="28" t="s">
        <v>92</v>
      </c>
    </row>
    <row r="14" s="23" customFormat="1" ht="40.7" customHeight="1" spans="1:19">
      <c r="A14" s="28" t="s">
        <v>39</v>
      </c>
      <c r="B14" s="29" t="s">
        <v>93</v>
      </c>
      <c r="C14" s="29" t="s">
        <v>94</v>
      </c>
      <c r="D14" s="29" t="s">
        <v>64</v>
      </c>
      <c r="E14" s="30">
        <v>3.6</v>
      </c>
      <c r="F14" s="28" t="s">
        <v>84</v>
      </c>
      <c r="G14" s="29" t="s">
        <v>95</v>
      </c>
      <c r="H14" s="31" t="s">
        <v>96</v>
      </c>
      <c r="I14" s="29" t="s">
        <v>52</v>
      </c>
      <c r="J14" s="36" t="s">
        <v>65</v>
      </c>
      <c r="K14" s="30">
        <v>3.9565</v>
      </c>
      <c r="L14" s="30">
        <f t="shared" ref="L14:N14" si="3">1.6+1.45</f>
        <v>3.05</v>
      </c>
      <c r="M14" s="30">
        <f>1.6+1.45+0.31597906</f>
        <v>3.36597906</v>
      </c>
      <c r="N14" s="30">
        <f t="shared" si="3"/>
        <v>3.05</v>
      </c>
      <c r="O14" s="30">
        <v>0</v>
      </c>
      <c r="P14" s="37"/>
      <c r="Q14" s="28" t="s">
        <v>84</v>
      </c>
      <c r="R14" s="28" t="s">
        <v>97</v>
      </c>
      <c r="S14" s="28" t="s">
        <v>92</v>
      </c>
    </row>
    <row r="15" s="23" customFormat="1" ht="40.7" customHeight="1" spans="1:19">
      <c r="A15" s="28" t="s">
        <v>39</v>
      </c>
      <c r="B15" s="29" t="s">
        <v>98</v>
      </c>
      <c r="C15" s="29" t="s">
        <v>99</v>
      </c>
      <c r="D15" s="29" t="s">
        <v>64</v>
      </c>
      <c r="E15" s="30">
        <v>10.05</v>
      </c>
      <c r="F15" s="28" t="s">
        <v>84</v>
      </c>
      <c r="G15" s="29" t="s">
        <v>100</v>
      </c>
      <c r="H15" s="31" t="s">
        <v>101</v>
      </c>
      <c r="I15" s="29" t="s">
        <v>52</v>
      </c>
      <c r="J15" s="36" t="s">
        <v>65</v>
      </c>
      <c r="K15" s="30">
        <v>19.799636</v>
      </c>
      <c r="L15" s="30">
        <f t="shared" ref="L15:N15" si="4">5.05+0.71</f>
        <v>5.76</v>
      </c>
      <c r="M15" s="30">
        <f>5.05+0.71+0.002</f>
        <v>5.762</v>
      </c>
      <c r="N15" s="30">
        <f t="shared" si="4"/>
        <v>5.76</v>
      </c>
      <c r="O15" s="30">
        <v>0</v>
      </c>
      <c r="P15" s="37"/>
      <c r="Q15" s="28" t="s">
        <v>84</v>
      </c>
      <c r="R15" s="28" t="s">
        <v>102</v>
      </c>
      <c r="S15" s="28" t="s">
        <v>92</v>
      </c>
    </row>
    <row r="16" s="23" customFormat="1" ht="40.7" customHeight="1" spans="1:19">
      <c r="A16" s="28" t="s">
        <v>39</v>
      </c>
      <c r="B16" s="29" t="s">
        <v>103</v>
      </c>
      <c r="C16" s="29" t="s">
        <v>104</v>
      </c>
      <c r="D16" s="29" t="s">
        <v>64</v>
      </c>
      <c r="E16" s="30">
        <v>9.16</v>
      </c>
      <c r="F16" s="28" t="s">
        <v>84</v>
      </c>
      <c r="G16" s="29" t="s">
        <v>100</v>
      </c>
      <c r="H16" s="31" t="s">
        <v>105</v>
      </c>
      <c r="I16" s="29" t="s">
        <v>106</v>
      </c>
      <c r="J16" s="36" t="s">
        <v>65</v>
      </c>
      <c r="K16" s="30">
        <v>10.0566</v>
      </c>
      <c r="L16" s="30">
        <v>3.8</v>
      </c>
      <c r="M16" s="30">
        <v>3.8</v>
      </c>
      <c r="N16" s="30">
        <v>3.8</v>
      </c>
      <c r="O16" s="30">
        <v>0</v>
      </c>
      <c r="P16" s="37"/>
      <c r="Q16" s="28" t="s">
        <v>84</v>
      </c>
      <c r="R16" s="28" t="s">
        <v>107</v>
      </c>
      <c r="S16" s="28" t="s">
        <v>108</v>
      </c>
    </row>
  </sheetData>
  <mergeCells count="7">
    <mergeCell ref="B5:P5"/>
    <mergeCell ref="C7:I7"/>
    <mergeCell ref="K7:L7"/>
    <mergeCell ref="M7:N7"/>
    <mergeCell ref="J7:J8"/>
    <mergeCell ref="O7:O8"/>
    <mergeCell ref="P7:P8"/>
  </mergeCells>
  <pageMargins left="0.75" right="0.75" top="0.268999993801117" bottom="0.268999993801117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workbookViewId="0">
      <pane ySplit="8" topLeftCell="A9" activePane="bottomLeft" state="frozen"/>
      <selection/>
      <selection pane="bottomLeft" activeCell="G23" sqref="G23"/>
    </sheetView>
  </sheetViews>
  <sheetFormatPr defaultColWidth="10" defaultRowHeight="13.5"/>
  <cols>
    <col min="1" max="1" width="9" hidden="1"/>
    <col min="2" max="2" width="13.5666666666667" customWidth="1"/>
    <col min="3" max="3" width="38.675" customWidth="1"/>
    <col min="4" max="4" width="23.2" customWidth="1"/>
    <col min="5" max="5" width="9" hidden="1"/>
    <col min="6" max="6" width="29.45" customWidth="1"/>
    <col min="7" max="7" width="22.9333333333333" customWidth="1"/>
    <col min="8" max="9" width="9" hidden="1"/>
    <col min="10" max="10" width="9.76666666666667" customWidth="1"/>
  </cols>
  <sheetData>
    <row r="1" ht="22.5" hidden="1" spans="1:3">
      <c r="A1" s="1">
        <v>0</v>
      </c>
      <c r="B1" s="1" t="s">
        <v>109</v>
      </c>
      <c r="C1" s="1" t="s">
        <v>110</v>
      </c>
    </row>
    <row r="2" hidden="1" spans="1:8">
      <c r="A2" s="1">
        <v>0</v>
      </c>
      <c r="B2" s="1" t="s">
        <v>3</v>
      </c>
      <c r="C2" s="1" t="s">
        <v>4</v>
      </c>
      <c r="D2" s="1" t="s">
        <v>5</v>
      </c>
      <c r="F2" s="1" t="s">
        <v>111</v>
      </c>
      <c r="G2" s="1" t="s">
        <v>112</v>
      </c>
      <c r="H2" s="1" t="s">
        <v>8</v>
      </c>
    </row>
    <row r="3" hidden="1" spans="1:9">
      <c r="A3" s="1">
        <v>0</v>
      </c>
      <c r="C3" s="1" t="s">
        <v>9</v>
      </c>
      <c r="D3" s="1" t="s">
        <v>113</v>
      </c>
      <c r="E3" s="1" t="s">
        <v>22</v>
      </c>
      <c r="F3" s="1" t="s">
        <v>114</v>
      </c>
      <c r="G3" s="1" t="s">
        <v>115</v>
      </c>
      <c r="H3" s="1" t="s">
        <v>116</v>
      </c>
      <c r="I3" s="1" t="s">
        <v>116</v>
      </c>
    </row>
    <row r="4" ht="14.3" customHeight="1" spans="1:2">
      <c r="A4" s="1">
        <v>0</v>
      </c>
      <c r="B4" s="1" t="s">
        <v>117</v>
      </c>
    </row>
    <row r="5" ht="27.85" customHeight="1" spans="1:7">
      <c r="A5" s="1">
        <v>0</v>
      </c>
      <c r="B5" s="2" t="s">
        <v>118</v>
      </c>
      <c r="C5" s="2"/>
      <c r="D5" s="2"/>
      <c r="E5" s="2"/>
      <c r="F5" s="2"/>
      <c r="G5" s="2"/>
    </row>
    <row r="6" ht="14.3" customHeight="1" spans="1:7">
      <c r="A6" s="1">
        <v>0</v>
      </c>
      <c r="G6" s="3" t="s">
        <v>26</v>
      </c>
    </row>
    <row r="7" ht="19.9" customHeight="1" spans="1:7">
      <c r="A7" s="1">
        <v>0</v>
      </c>
      <c r="B7" s="4" t="s">
        <v>119</v>
      </c>
      <c r="C7" s="5" t="s">
        <v>120</v>
      </c>
      <c r="D7" s="5"/>
      <c r="F7" s="6" t="s">
        <v>121</v>
      </c>
      <c r="G7" s="6"/>
    </row>
    <row r="8" ht="19.9" customHeight="1" spans="1:7">
      <c r="A8" s="1">
        <v>0</v>
      </c>
      <c r="B8" s="4"/>
      <c r="C8" s="7" t="s">
        <v>31</v>
      </c>
      <c r="D8" s="7" t="s">
        <v>122</v>
      </c>
      <c r="F8" s="7" t="s">
        <v>123</v>
      </c>
      <c r="G8" s="8" t="s">
        <v>122</v>
      </c>
    </row>
    <row r="9" ht="17.3" customHeight="1" spans="1:7">
      <c r="A9" s="1">
        <v>0</v>
      </c>
      <c r="B9" s="9" t="s">
        <v>124</v>
      </c>
      <c r="C9" s="10"/>
      <c r="D9" s="11">
        <f>D10+D11</f>
        <v>0.71</v>
      </c>
      <c r="F9" s="10"/>
      <c r="G9" s="21">
        <f>G10</f>
        <v>0.71</v>
      </c>
    </row>
    <row r="10" ht="17.3" customHeight="1" spans="1:9">
      <c r="A10" s="1" t="s">
        <v>39</v>
      </c>
      <c r="B10" s="22">
        <v>1</v>
      </c>
      <c r="C10" s="15" t="s">
        <v>48</v>
      </c>
      <c r="D10" s="16">
        <v>0.4</v>
      </c>
      <c r="E10" s="1" t="s">
        <v>125</v>
      </c>
      <c r="F10" s="15" t="s">
        <v>126</v>
      </c>
      <c r="G10" s="20">
        <v>0.71</v>
      </c>
      <c r="H10" s="1" t="s">
        <v>127</v>
      </c>
      <c r="I10" s="1" t="s">
        <v>127</v>
      </c>
    </row>
    <row r="11" ht="17.3" customHeight="1" spans="1:9">
      <c r="A11" s="1" t="s">
        <v>39</v>
      </c>
      <c r="B11" s="22">
        <v>2</v>
      </c>
      <c r="C11" s="15" t="s">
        <v>40</v>
      </c>
      <c r="D11" s="16">
        <v>0.31</v>
      </c>
      <c r="E11" s="1" t="s">
        <v>128</v>
      </c>
      <c r="F11" s="15"/>
      <c r="G11" s="20"/>
      <c r="H11" s="1" t="s">
        <v>129</v>
      </c>
      <c r="I11" s="1" t="s">
        <v>129</v>
      </c>
    </row>
  </sheetData>
  <mergeCells count="4">
    <mergeCell ref="B5:G5"/>
    <mergeCell ref="C7:D7"/>
    <mergeCell ref="F7:G7"/>
    <mergeCell ref="B7:B8"/>
  </mergeCells>
  <pageMargins left="0.75" right="0.75" top="0.268999993801117" bottom="0.268999993801117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topLeftCell="B4" workbookViewId="0">
      <selection activeCell="K13" sqref="K13"/>
    </sheetView>
  </sheetViews>
  <sheetFormatPr defaultColWidth="10" defaultRowHeight="13.5" outlineLevelCol="7"/>
  <cols>
    <col min="1" max="1" width="9" hidden="1"/>
    <col min="2" max="2" width="17.5" customWidth="1"/>
    <col min="3" max="3" width="38.675" customWidth="1"/>
    <col min="4" max="4" width="23.2" customWidth="1"/>
    <col min="5" max="5" width="9" hidden="1"/>
    <col min="6" max="6" width="27.8166666666667" customWidth="1"/>
    <col min="7" max="7" width="21.575" customWidth="1"/>
    <col min="8" max="8" width="9" hidden="1"/>
    <col min="9" max="9" width="9.76666666666667" customWidth="1"/>
  </cols>
  <sheetData>
    <row r="1" ht="22.5" hidden="1" spans="1:3">
      <c r="A1" s="1">
        <v>0</v>
      </c>
      <c r="B1" s="1" t="s">
        <v>109</v>
      </c>
      <c r="C1" s="1" t="s">
        <v>130</v>
      </c>
    </row>
    <row r="2" hidden="1" spans="1:8">
      <c r="A2" s="1">
        <v>0</v>
      </c>
      <c r="B2" s="1" t="s">
        <v>3</v>
      </c>
      <c r="C2" s="1" t="s">
        <v>4</v>
      </c>
      <c r="D2" s="1" t="s">
        <v>5</v>
      </c>
      <c r="F2" s="1" t="s">
        <v>111</v>
      </c>
      <c r="G2" s="1" t="s">
        <v>112</v>
      </c>
      <c r="H2" s="1" t="s">
        <v>56</v>
      </c>
    </row>
    <row r="3" hidden="1" spans="1:8">
      <c r="A3" s="1">
        <v>0</v>
      </c>
      <c r="C3" s="1" t="s">
        <v>9</v>
      </c>
      <c r="D3" s="1" t="s">
        <v>113</v>
      </c>
      <c r="E3" s="1" t="s">
        <v>22</v>
      </c>
      <c r="F3" s="1" t="s">
        <v>114</v>
      </c>
      <c r="G3" s="1" t="s">
        <v>115</v>
      </c>
      <c r="H3" s="1" t="s">
        <v>116</v>
      </c>
    </row>
    <row r="4" ht="14.3" customHeight="1" spans="1:2">
      <c r="A4" s="1">
        <v>0</v>
      </c>
      <c r="B4" s="1" t="s">
        <v>117</v>
      </c>
    </row>
    <row r="5" ht="27.85" customHeight="1" spans="1:7">
      <c r="A5" s="1">
        <v>0</v>
      </c>
      <c r="B5" s="2" t="s">
        <v>131</v>
      </c>
      <c r="C5" s="2"/>
      <c r="D5" s="2"/>
      <c r="E5" s="2"/>
      <c r="F5" s="2"/>
      <c r="G5" s="2"/>
    </row>
    <row r="6" ht="14.3" customHeight="1" spans="1:7">
      <c r="A6" s="1">
        <v>0</v>
      </c>
      <c r="G6" s="3" t="s">
        <v>26</v>
      </c>
    </row>
    <row r="7" ht="19.9" customHeight="1" spans="1:7">
      <c r="A7" s="1">
        <v>0</v>
      </c>
      <c r="B7" s="4" t="s">
        <v>119</v>
      </c>
      <c r="C7" s="5" t="s">
        <v>132</v>
      </c>
      <c r="D7" s="5"/>
      <c r="F7" s="6" t="s">
        <v>133</v>
      </c>
      <c r="G7" s="6"/>
    </row>
    <row r="8" ht="19.9" customHeight="1" spans="1:7">
      <c r="A8" s="1">
        <v>0</v>
      </c>
      <c r="B8" s="4"/>
      <c r="C8" s="7" t="s">
        <v>31</v>
      </c>
      <c r="D8" s="7" t="s">
        <v>122</v>
      </c>
      <c r="F8" s="7" t="s">
        <v>123</v>
      </c>
      <c r="G8" s="8" t="s">
        <v>122</v>
      </c>
    </row>
    <row r="9" ht="17.3" customHeight="1" spans="1:8">
      <c r="A9" s="1">
        <v>0</v>
      </c>
      <c r="B9" s="9" t="s">
        <v>124</v>
      </c>
      <c r="C9" s="10"/>
      <c r="D9" s="11">
        <f>SUM(D10:D17)</f>
        <v>18.96</v>
      </c>
      <c r="E9" s="1"/>
      <c r="F9" s="12"/>
      <c r="G9" s="13">
        <f>SUM(G10:G17)</f>
        <v>18.96</v>
      </c>
      <c r="H9" s="1"/>
    </row>
    <row r="10" ht="27.1" customHeight="1" spans="1:7">
      <c r="A10" s="1" t="s">
        <v>39</v>
      </c>
      <c r="B10" s="14">
        <v>1</v>
      </c>
      <c r="C10" s="15" t="s">
        <v>68</v>
      </c>
      <c r="D10" s="16">
        <v>1.85</v>
      </c>
      <c r="E10" s="17" t="s">
        <v>134</v>
      </c>
      <c r="F10" s="18" t="s">
        <v>135</v>
      </c>
      <c r="G10" s="19">
        <f>D9</f>
        <v>18.96</v>
      </c>
    </row>
    <row r="11" ht="27.1" customHeight="1" spans="1:8">
      <c r="A11" s="1" t="s">
        <v>39</v>
      </c>
      <c r="B11" s="14">
        <v>2</v>
      </c>
      <c r="C11" s="15" t="s">
        <v>75</v>
      </c>
      <c r="D11" s="16">
        <v>1.2</v>
      </c>
      <c r="E11" s="15" t="s">
        <v>136</v>
      </c>
      <c r="F11" s="15"/>
      <c r="G11" s="20"/>
      <c r="H11" s="1"/>
    </row>
    <row r="12" ht="27.1" customHeight="1" spans="1:8">
      <c r="A12" s="1" t="s">
        <v>39</v>
      </c>
      <c r="B12" s="14">
        <v>3</v>
      </c>
      <c r="C12" s="15" t="s">
        <v>62</v>
      </c>
      <c r="D12" s="16">
        <v>6.46</v>
      </c>
      <c r="E12" s="15" t="s">
        <v>137</v>
      </c>
      <c r="F12" s="15"/>
      <c r="G12" s="20"/>
      <c r="H12" s="1"/>
    </row>
    <row r="13" ht="40.7" customHeight="1" spans="1:8">
      <c r="A13" s="1" t="s">
        <v>39</v>
      </c>
      <c r="B13" s="14">
        <v>4</v>
      </c>
      <c r="C13" s="15" t="s">
        <v>87</v>
      </c>
      <c r="D13" s="16">
        <v>0.4</v>
      </c>
      <c r="E13" s="15" t="s">
        <v>138</v>
      </c>
      <c r="F13" s="15"/>
      <c r="G13" s="20"/>
      <c r="H13" s="1"/>
    </row>
    <row r="14" ht="27.1" customHeight="1" spans="1:8">
      <c r="A14" s="1" t="s">
        <v>39</v>
      </c>
      <c r="B14" s="14">
        <v>5</v>
      </c>
      <c r="C14" s="15" t="s">
        <v>103</v>
      </c>
      <c r="D14" s="16">
        <v>2</v>
      </c>
      <c r="E14" s="15" t="s">
        <v>139</v>
      </c>
      <c r="F14" s="15"/>
      <c r="G14" s="20"/>
      <c r="H14" s="1"/>
    </row>
    <row r="15" ht="27.1" customHeight="1" spans="1:8">
      <c r="A15" s="1" t="s">
        <v>39</v>
      </c>
      <c r="B15" s="14">
        <v>6</v>
      </c>
      <c r="C15" s="15" t="s">
        <v>98</v>
      </c>
      <c r="D15" s="16">
        <v>5.05</v>
      </c>
      <c r="E15" s="15" t="s">
        <v>140</v>
      </c>
      <c r="F15" s="15"/>
      <c r="G15" s="20"/>
      <c r="H15" s="1"/>
    </row>
    <row r="16" ht="40.7" customHeight="1" spans="1:8">
      <c r="A16" s="1" t="s">
        <v>39</v>
      </c>
      <c r="B16" s="14">
        <v>7</v>
      </c>
      <c r="C16" s="15" t="s">
        <v>93</v>
      </c>
      <c r="D16" s="16">
        <v>1.6</v>
      </c>
      <c r="E16" s="15" t="s">
        <v>141</v>
      </c>
      <c r="F16" s="15"/>
      <c r="G16" s="20"/>
      <c r="H16" s="1"/>
    </row>
    <row r="17" ht="40.7" customHeight="1" spans="1:8">
      <c r="A17" s="1" t="s">
        <v>39</v>
      </c>
      <c r="B17" s="14">
        <v>8</v>
      </c>
      <c r="C17" s="15" t="s">
        <v>82</v>
      </c>
      <c r="D17" s="16">
        <v>0.4</v>
      </c>
      <c r="E17" s="15" t="s">
        <v>142</v>
      </c>
      <c r="F17" s="15"/>
      <c r="G17" s="20"/>
      <c r="H17" s="1"/>
    </row>
  </sheetData>
  <mergeCells count="4">
    <mergeCell ref="B5:G5"/>
    <mergeCell ref="C7:D7"/>
    <mergeCell ref="F7:G7"/>
    <mergeCell ref="B7:B8"/>
  </mergeCells>
  <pageMargins left="0.75" right="0.75" top="0.268999993801117" bottom="0.268999993801117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表3-1 新增地方政府一般债券情况表</vt:lpstr>
      <vt:lpstr>表3-1 新增地方政府专项债券情况表</vt:lpstr>
      <vt:lpstr>表3-2 新增地方政府一般债券资金收支情况表</vt:lpstr>
      <vt:lpstr>表3-2 新增地方政府专项债券资金收支情况表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邸立鹏</cp:lastModifiedBy>
  <dcterms:created xsi:type="dcterms:W3CDTF">2022-06-20T01:28:00Z</dcterms:created>
  <dcterms:modified xsi:type="dcterms:W3CDTF">2022-06-23T01:57:52Z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20947D313A044A1D95F63F9D62E2138D</vt:lpwstr>
  </property>
</Properties>
</file>